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<sst xmlns="http://schemas.openxmlformats.org/spreadsheetml/2006/main" count="42" uniqueCount="39">
  <si>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</si>
  <si>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</si>
  <si>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</si>
  <si>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</si>
  <si>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</si>
  <si>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</si>
  <si>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</si>
  <si>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</si>
  <si>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</si>
  <si>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</si>
  <si>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</si>
  <si>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</si>
  <si>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</si>
  <si>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</si>
  <si>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</si>
  <si>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</si>
  <si>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</si>
  <si>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</si>
  <si>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</si>
  <si>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</si>
  <si>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</si>
  <si>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</si>
  <si>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</si>
  <si>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</si>
  <si>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</si>
  <si>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</si>
  <si>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</si>
  <si>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</si>
  <si>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</si>
  <si>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</si>
  <si>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Ciprosyl Med SRL Titu</t>
  </si>
  <si>
    <t>CMI dr Ilie Constantinescu O. Tgv</t>
  </si>
  <si>
    <t>CMI dr.Cosmiuc L.Tgv</t>
  </si>
  <si>
    <t>ec Niculina Sandu</t>
  </si>
  <si>
    <t>ec Georgeta Ionita</t>
  </si>
  <si>
    <t>ec Adriana Nistor</t>
  </si>
  <si>
    <r>
      <t>Lista furnizorilor de analize medicale de laborator din jud.Dambovita si sumele repartizate pentru ianuarie-martie</t>
    </r>
    <r>
      <rPr>
        <sz val="10"/>
        <rFont val="Times New Roman"/>
        <family val="1"/>
      </rPr>
      <t xml:space="preserve"> 2015,utilizand criteriile din anexa 19 la Ordinul MS/CNAS nr.388/186/2015,in conformitate cu adresele CNAS nr.P/11487/21.12.2015 si P 11586/22.12.2015.</t>
    </r>
  </si>
  <si>
    <t>Nota:Punctajul aferent "Criteriului evaluare resurse"la Diamed SRL s-a diminuat cu 5,7 pct,datorita modificarii punctajului ca urmare a iesirii din contract a biol.Constantin(-14,28 pct.) si intrarii in contract a biol.Radulescu(8,58 pct.).</t>
  </si>
  <si>
    <t>29.12.2015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</si>
</sst>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9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3" t="s">
        <v>36</v>
      </c>
      <c r="B1" s="44"/>
      <c r="C1" s="44"/>
      <c r="D1" s="44"/>
      <c r="E1" s="44"/>
      <c r="F1" s="44"/>
      <c r="G1" s="44"/>
      <c r="H1" s="44"/>
    </row>
    <row r="2" spans="1:11" ht="12.75" customHeight="1">
      <c r="A2" s="44"/>
      <c r="B2" s="44"/>
      <c r="C2" s="44"/>
      <c r="D2" s="44"/>
      <c r="E2" s="44"/>
      <c r="F2" s="44"/>
      <c r="G2" s="44"/>
      <c r="H2" s="44"/>
      <c r="I2" s="31"/>
      <c r="J2" s="31"/>
      <c r="K2" s="31"/>
    </row>
    <row r="3" spans="1:8" ht="12.75">
      <c r="A3" s="43"/>
      <c r="B3" s="44"/>
      <c r="C3" s="44"/>
      <c r="D3" s="44"/>
      <c r="E3" s="44"/>
      <c r="F3" s="44"/>
      <c r="G3" s="44"/>
      <c r="H3" s="44"/>
    </row>
    <row r="4" spans="1:8" s="12" customFormat="1" ht="18.75" customHeight="1">
      <c r="A4" s="45" t="s">
        <v>0</v>
      </c>
      <c r="B4" s="52" t="s">
        <v>22</v>
      </c>
      <c r="C4" s="48">
        <v>1</v>
      </c>
      <c r="D4" s="49"/>
      <c r="E4" s="48">
        <v>2</v>
      </c>
      <c r="F4" s="54"/>
      <c r="G4" s="54"/>
      <c r="H4" s="55"/>
    </row>
    <row r="5" spans="1:8" s="12" customFormat="1" ht="31.5" customHeight="1">
      <c r="A5" s="46"/>
      <c r="B5" s="53"/>
      <c r="C5" s="50" t="s">
        <v>23</v>
      </c>
      <c r="D5" s="51"/>
      <c r="E5" s="50" t="s">
        <v>21</v>
      </c>
      <c r="F5" s="56"/>
      <c r="G5" s="56"/>
      <c r="H5" s="57"/>
    </row>
    <row r="6" spans="1:8" s="30" customFormat="1" ht="21" customHeight="1">
      <c r="A6" s="46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47"/>
      <c r="B7" s="17">
        <v>1056750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35" t="s">
        <v>27</v>
      </c>
      <c r="F8" s="36"/>
      <c r="G8" s="37" t="s">
        <v>28</v>
      </c>
      <c r="H8" s="38"/>
    </row>
    <row r="9" spans="1:8" s="23" customFormat="1" ht="15" customHeight="1">
      <c r="A9" s="21"/>
      <c r="B9" s="16"/>
      <c r="C9" s="22"/>
      <c r="D9" s="22">
        <f>B7*D6</f>
        <v>528375</v>
      </c>
      <c r="E9" s="39">
        <f>F6*B7</f>
        <v>264187.5</v>
      </c>
      <c r="F9" s="40"/>
      <c r="G9" s="41">
        <f>H6*B7</f>
        <v>264187.5</v>
      </c>
      <c r="H9" s="42"/>
    </row>
    <row r="10" spans="1:8" ht="12.75">
      <c r="A10" s="2" t="s">
        <v>29</v>
      </c>
      <c r="B10" s="19">
        <f aca="true" t="shared" si="0" ref="B10:B23">D10+F10+H10</f>
        <v>171943.592656</v>
      </c>
      <c r="C10" s="5">
        <v>1736</v>
      </c>
      <c r="D10" s="18">
        <f aca="true" t="shared" si="1" ref="D10:D23">C10*$D$25</f>
        <v>122303.319656</v>
      </c>
      <c r="E10" s="10">
        <v>147</v>
      </c>
      <c r="F10" s="20">
        <f aca="true" t="shared" si="2" ref="F10:F23">ROUND($E$25*E10,2)</f>
        <v>24196.61</v>
      </c>
      <c r="G10" s="32">
        <v>167</v>
      </c>
      <c r="H10" s="20">
        <f aca="true" t="shared" si="3" ref="H10:H23">ROUND($G$25*G10,3)</f>
        <v>25443.663</v>
      </c>
    </row>
    <row r="11" spans="1:8" ht="12.75">
      <c r="A11" s="2" t="s">
        <v>13</v>
      </c>
      <c r="B11" s="19">
        <f t="shared" si="0"/>
        <v>94234.37445440001</v>
      </c>
      <c r="C11" s="5">
        <v>846.4</v>
      </c>
      <c r="D11" s="18">
        <f t="shared" si="1"/>
        <v>59629.913454400004</v>
      </c>
      <c r="E11" s="10">
        <v>126</v>
      </c>
      <c r="F11" s="20">
        <f t="shared" si="2"/>
        <v>20739.95</v>
      </c>
      <c r="G11" s="32">
        <v>91</v>
      </c>
      <c r="H11" s="20">
        <f t="shared" si="3"/>
        <v>13864.511</v>
      </c>
    </row>
    <row r="12" spans="1:8" ht="14.25" customHeight="1">
      <c r="A12" s="2" t="s">
        <v>8</v>
      </c>
      <c r="B12" s="19">
        <f t="shared" si="0"/>
        <v>73914.57311589</v>
      </c>
      <c r="C12" s="5">
        <v>586.09</v>
      </c>
      <c r="D12" s="18">
        <f t="shared" si="1"/>
        <v>41290.756115890006</v>
      </c>
      <c r="E12" s="10">
        <v>126</v>
      </c>
      <c r="F12" s="20">
        <f t="shared" si="2"/>
        <v>20739.95</v>
      </c>
      <c r="G12" s="32">
        <v>78</v>
      </c>
      <c r="H12" s="20">
        <f t="shared" si="3"/>
        <v>11883.867</v>
      </c>
    </row>
    <row r="13" spans="1:8" ht="12.75">
      <c r="A13" s="2" t="s">
        <v>10</v>
      </c>
      <c r="B13" s="19">
        <f t="shared" si="0"/>
        <v>128182.91653759999</v>
      </c>
      <c r="C13" s="5">
        <v>705.6</v>
      </c>
      <c r="D13" s="18">
        <f t="shared" si="1"/>
        <v>49710.381537600006</v>
      </c>
      <c r="E13" s="10">
        <v>150</v>
      </c>
      <c r="F13" s="20">
        <f t="shared" si="2"/>
        <v>24690.42</v>
      </c>
      <c r="G13" s="32">
        <v>353</v>
      </c>
      <c r="H13" s="20">
        <f t="shared" si="3"/>
        <v>53782.115</v>
      </c>
    </row>
    <row r="14" spans="1:8" ht="12.75">
      <c r="A14" s="2" t="s">
        <v>9</v>
      </c>
      <c r="B14" s="19">
        <f t="shared" si="0"/>
        <v>65623.28640346</v>
      </c>
      <c r="C14" s="5">
        <v>566.26</v>
      </c>
      <c r="D14" s="18">
        <f t="shared" si="1"/>
        <v>39893.708403460005</v>
      </c>
      <c r="E14" s="10">
        <v>98</v>
      </c>
      <c r="F14" s="20">
        <f t="shared" si="2"/>
        <v>16131.07</v>
      </c>
      <c r="G14" s="32">
        <v>63</v>
      </c>
      <c r="H14" s="20">
        <f t="shared" si="3"/>
        <v>9598.508</v>
      </c>
    </row>
    <row r="15" spans="1:8" ht="12.75">
      <c r="A15" s="2" t="s">
        <v>15</v>
      </c>
      <c r="B15" s="19">
        <f t="shared" si="0"/>
        <v>90442.12417463001</v>
      </c>
      <c r="C15" s="5">
        <v>478.03</v>
      </c>
      <c r="D15" s="18">
        <f t="shared" si="1"/>
        <v>33677.79717463</v>
      </c>
      <c r="E15" s="10">
        <v>144</v>
      </c>
      <c r="F15" s="20">
        <f t="shared" si="2"/>
        <v>23702.8</v>
      </c>
      <c r="G15" s="32">
        <v>217</v>
      </c>
      <c r="H15" s="20">
        <f t="shared" si="3"/>
        <v>33061.527</v>
      </c>
    </row>
    <row r="16" spans="1:8" ht="12.75">
      <c r="A16" s="2" t="s">
        <v>11</v>
      </c>
      <c r="B16" s="19">
        <f t="shared" si="0"/>
        <v>62659.67330780999</v>
      </c>
      <c r="C16" s="5">
        <v>403.61</v>
      </c>
      <c r="D16" s="18">
        <f t="shared" si="1"/>
        <v>28434.81730781</v>
      </c>
      <c r="E16" s="10">
        <v>95</v>
      </c>
      <c r="F16" s="20">
        <f t="shared" si="2"/>
        <v>15637.27</v>
      </c>
      <c r="G16" s="32">
        <v>122</v>
      </c>
      <c r="H16" s="20">
        <f t="shared" si="3"/>
        <v>18587.586</v>
      </c>
    </row>
    <row r="17" spans="1:8" ht="12.75">
      <c r="A17" s="2" t="s">
        <v>17</v>
      </c>
      <c r="B17" s="19">
        <f t="shared" si="0"/>
        <v>55648.07071508001</v>
      </c>
      <c r="C17" s="5">
        <v>349.48</v>
      </c>
      <c r="D17" s="18">
        <f t="shared" si="1"/>
        <v>24621.292715080002</v>
      </c>
      <c r="E17" s="10">
        <v>120</v>
      </c>
      <c r="F17" s="20">
        <f t="shared" si="2"/>
        <v>19752.34</v>
      </c>
      <c r="G17" s="32">
        <v>74</v>
      </c>
      <c r="H17" s="20">
        <f t="shared" si="3"/>
        <v>11274.438</v>
      </c>
    </row>
    <row r="18" spans="1:8" ht="12.75">
      <c r="A18" s="2" t="s">
        <v>31</v>
      </c>
      <c r="B18" s="19">
        <f t="shared" si="0"/>
        <v>58541.289904970006</v>
      </c>
      <c r="C18" s="5">
        <v>329.57</v>
      </c>
      <c r="D18" s="18">
        <f t="shared" si="1"/>
        <v>23218.608904970002</v>
      </c>
      <c r="E18" s="10">
        <v>110</v>
      </c>
      <c r="F18" s="20">
        <f t="shared" si="2"/>
        <v>18106.31</v>
      </c>
      <c r="G18" s="32">
        <v>113</v>
      </c>
      <c r="H18" s="20">
        <f t="shared" si="3"/>
        <v>17216.371</v>
      </c>
    </row>
    <row r="19" spans="1:8" ht="12.75">
      <c r="A19" s="2" t="s">
        <v>12</v>
      </c>
      <c r="B19" s="19">
        <f t="shared" si="0"/>
        <v>64734.181355470006</v>
      </c>
      <c r="C19" s="5">
        <v>370.07</v>
      </c>
      <c r="D19" s="18">
        <f t="shared" si="1"/>
        <v>26071.88335547</v>
      </c>
      <c r="E19" s="10">
        <v>109</v>
      </c>
      <c r="F19" s="20">
        <f t="shared" si="2"/>
        <v>17941.71</v>
      </c>
      <c r="G19" s="32">
        <v>136</v>
      </c>
      <c r="H19" s="20">
        <f t="shared" si="3"/>
        <v>20720.588</v>
      </c>
    </row>
    <row r="20" spans="1:8" ht="12.75">
      <c r="A20" s="2" t="s">
        <v>7</v>
      </c>
      <c r="B20" s="19">
        <f t="shared" si="0"/>
        <v>55438.818362850005</v>
      </c>
      <c r="C20" s="5">
        <v>325.85</v>
      </c>
      <c r="D20" s="18">
        <f t="shared" si="1"/>
        <v>22956.530362850004</v>
      </c>
      <c r="E20" s="10">
        <v>102</v>
      </c>
      <c r="F20" s="20">
        <f t="shared" si="2"/>
        <v>16789.49</v>
      </c>
      <c r="G20" s="32">
        <v>103</v>
      </c>
      <c r="H20" s="20">
        <f t="shared" si="3"/>
        <v>15692.798</v>
      </c>
    </row>
    <row r="21" spans="1:8" ht="12.75">
      <c r="A21" s="2" t="s">
        <v>32</v>
      </c>
      <c r="B21" s="19">
        <f t="shared" si="0"/>
        <v>54534.393723680005</v>
      </c>
      <c r="C21" s="5">
        <v>306.08</v>
      </c>
      <c r="D21" s="18">
        <f t="shared" si="1"/>
        <v>21563.70972368</v>
      </c>
      <c r="E21" s="10">
        <v>117</v>
      </c>
      <c r="F21" s="20">
        <f t="shared" si="2"/>
        <v>19258.53</v>
      </c>
      <c r="G21" s="32">
        <v>90</v>
      </c>
      <c r="H21" s="20">
        <f t="shared" si="3"/>
        <v>13712.154</v>
      </c>
    </row>
    <row r="22" spans="1:8" ht="12.75">
      <c r="A22" s="2" t="s">
        <v>14</v>
      </c>
      <c r="B22" s="19">
        <f t="shared" si="0"/>
        <v>49816.39905149001</v>
      </c>
      <c r="C22" s="5">
        <v>329.69</v>
      </c>
      <c r="D22" s="18">
        <f t="shared" si="1"/>
        <v>23227.06305149</v>
      </c>
      <c r="E22" s="10">
        <v>106</v>
      </c>
      <c r="F22" s="20">
        <f t="shared" si="2"/>
        <v>17447.9</v>
      </c>
      <c r="G22" s="32">
        <v>60</v>
      </c>
      <c r="H22" s="20">
        <f t="shared" si="3"/>
        <v>9141.436</v>
      </c>
    </row>
    <row r="23" spans="1:8" ht="12.75">
      <c r="A23" s="2" t="s">
        <v>30</v>
      </c>
      <c r="B23" s="19">
        <f t="shared" si="0"/>
        <v>31036.304077939996</v>
      </c>
      <c r="C23" s="5">
        <v>167.14</v>
      </c>
      <c r="D23" s="18">
        <f t="shared" si="1"/>
        <v>11775.21707794</v>
      </c>
      <c r="E23" s="10">
        <v>55</v>
      </c>
      <c r="F23" s="20">
        <f t="shared" si="2"/>
        <v>9053.15</v>
      </c>
      <c r="G23" s="32">
        <v>67</v>
      </c>
      <c r="H23" s="20">
        <f t="shared" si="3"/>
        <v>10207.937</v>
      </c>
    </row>
    <row r="24" spans="1:8" ht="12.75">
      <c r="A24" s="11" t="s">
        <v>5</v>
      </c>
      <c r="B24" s="8">
        <f>SUM(B10:B23)</f>
        <v>1056749.99784127</v>
      </c>
      <c r="C24" s="8">
        <f aca="true" t="shared" si="4" ref="C24:H24">SUM(C10:C23)</f>
        <v>7499.869999999999</v>
      </c>
      <c r="D24" s="8">
        <f t="shared" si="4"/>
        <v>528374.99884127</v>
      </c>
      <c r="E24" s="8">
        <f t="shared" si="4"/>
        <v>1605</v>
      </c>
      <c r="F24" s="8">
        <f t="shared" si="4"/>
        <v>264187.5</v>
      </c>
      <c r="G24" s="8">
        <f t="shared" si="4"/>
        <v>1734</v>
      </c>
      <c r="H24" s="8">
        <f t="shared" si="4"/>
        <v>264187.499</v>
      </c>
    </row>
    <row r="25" spans="1:8" ht="12.75">
      <c r="A25" s="2" t="s">
        <v>3</v>
      </c>
      <c r="B25" s="6"/>
      <c r="C25" s="9"/>
      <c r="D25" s="9">
        <f>ROUND(D9/C24,6)</f>
        <v>70.451221</v>
      </c>
      <c r="E25" s="4">
        <f>ROUND(B7*25%/E24,6)</f>
        <v>164.602804</v>
      </c>
      <c r="F25" s="4"/>
      <c r="G25" s="4">
        <f>ROUND(B7*25%/G24,6)</f>
        <v>152.357266</v>
      </c>
      <c r="H25" s="4"/>
    </row>
    <row r="26" spans="5:8" ht="12.75">
      <c r="E26" s="7"/>
      <c r="F26" s="7"/>
      <c r="H26" s="7"/>
    </row>
    <row r="27" spans="5:8" ht="12.75">
      <c r="E27" s="7"/>
      <c r="F27" s="7"/>
      <c r="H27" s="7"/>
    </row>
    <row r="28" spans="1:8" ht="12.75">
      <c r="A28" s="33" t="s">
        <v>37</v>
      </c>
      <c r="B28" s="34"/>
      <c r="C28" s="34"/>
      <c r="D28" s="34"/>
      <c r="E28" s="34"/>
      <c r="F28" s="34"/>
      <c r="G28" s="34"/>
      <c r="H28" s="34"/>
    </row>
    <row r="29" spans="1:8" ht="12.75">
      <c r="A29" s="34"/>
      <c r="B29" s="34"/>
      <c r="C29" s="34"/>
      <c r="D29" s="34"/>
      <c r="E29" s="34"/>
      <c r="F29" s="34"/>
      <c r="G29" s="34"/>
      <c r="H29" s="34"/>
    </row>
    <row r="31" spans="1:8" ht="12.75">
      <c r="A31" s="1" t="s">
        <v>6</v>
      </c>
      <c r="B31" s="1" t="s">
        <v>16</v>
      </c>
      <c r="C31" s="1"/>
      <c r="D31" s="1"/>
      <c r="E31" s="1" t="s">
        <v>24</v>
      </c>
      <c r="F31" s="1"/>
      <c r="G31" s="1"/>
      <c r="H31" s="1"/>
    </row>
    <row r="32" spans="1:8" ht="12.75">
      <c r="A32" s="1" t="s">
        <v>33</v>
      </c>
      <c r="B32" s="1" t="s">
        <v>35</v>
      </c>
      <c r="C32" s="1"/>
      <c r="D32" s="1"/>
      <c r="E32" s="1" t="s">
        <v>25</v>
      </c>
      <c r="F32" s="1"/>
      <c r="G32" s="1"/>
      <c r="H32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 t="s">
        <v>26</v>
      </c>
      <c r="B35" s="3" t="s">
        <v>18</v>
      </c>
      <c r="C35" s="3"/>
      <c r="D35" s="3"/>
      <c r="E35" s="1"/>
      <c r="F35" s="1"/>
      <c r="G35" s="1"/>
      <c r="H35" s="1"/>
    </row>
    <row r="36" spans="1:8" ht="12.75">
      <c r="A36" s="3" t="s">
        <v>34</v>
      </c>
      <c r="B36" s="3" t="s">
        <v>19</v>
      </c>
      <c r="C36" s="3"/>
      <c r="D36" s="3"/>
      <c r="E36" s="1" t="s">
        <v>38</v>
      </c>
      <c r="F36" s="1"/>
      <c r="G36" s="1"/>
      <c r="H36" s="1"/>
    </row>
    <row r="37" spans="1:8" ht="12.75">
      <c r="A37" s="3" t="s">
        <v>20</v>
      </c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</sheetData>
  <sheetProtection/>
  <mergeCells count="13">
    <mergeCell ref="B4:B5"/>
    <mergeCell ref="E4:H4"/>
    <mergeCell ref="E5:H5"/>
    <mergeCell ref="A28:H29"/>
    <mergeCell ref="E8:F8"/>
    <mergeCell ref="G8:H8"/>
    <mergeCell ref="E9:F9"/>
    <mergeCell ref="G9:H9"/>
    <mergeCell ref="A1:H2"/>
    <mergeCell ref="A3:H3"/>
    <mergeCell ref="A4:A7"/>
    <mergeCell ref="C4:D4"/>
    <mergeCell ref="C5:D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2015-09-10T13:06:25Z</cp:lastPrinted>
  <dcterms:created xsi:type="dcterms:W3CDTF">2003-01-21T08:22:40Z</dcterms:created>
  <dcterms:modified xsi:type="dcterms:W3CDTF">2015-12-29T10:16:40Z</dcterms:modified>
  <cp:category/>
  <cp:version/>
  <cp:contentType/>
  <cp:contentStatus/>
</cp:coreProperties>
</file>